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STORAGE\Directory condivisa\DE PASCALI MARY\AMMINISTRAZIONE TRASPARENTE\PIANO TRIENNALE\2023\"/>
    </mc:Choice>
  </mc:AlternateContent>
  <xr:revisionPtr revIDLastSave="0" documentId="8_{3D85955B-41C9-4438-94B2-0D1E06F2EE89}" xr6:coauthVersionLast="47" xr6:coauthVersionMax="47" xr10:uidLastSave="{00000000-0000-0000-0000-000000000000}"/>
  <bookViews>
    <workbookView xWindow="-120" yWindow="-120" windowWidth="29040" windowHeight="15840" activeTab="1" xr2:uid="{00000000-000D-0000-FFFF-FFFF00000000}"/>
  </bookViews>
  <sheets>
    <sheet name="ALL B" sheetId="1" r:id="rId1"/>
    <sheet name="ALL. C" sheetId="4" r:id="rId2"/>
    <sheet name="all A" sheetId="6" r:id="rId3"/>
  </sheets>
  <definedNames>
    <definedName name="Testo15" localSheetId="0">'ALL B'!#REF!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4" l="1"/>
  <c r="D6" i="4"/>
  <c r="D7" i="4"/>
  <c r="H31" i="1" l="1"/>
  <c r="H19" i="1" l="1"/>
  <c r="D12" i="1"/>
  <c r="B12" i="1"/>
  <c r="B8" i="6" l="1"/>
  <c r="D15" i="4" l="1"/>
  <c r="F12" i="1" l="1"/>
  <c r="E21" i="4" l="1"/>
  <c r="E14" i="4"/>
  <c r="D8" i="4"/>
  <c r="E8" i="4" l="1"/>
  <c r="H12" i="1" l="1"/>
  <c r="I12" i="1" s="1"/>
  <c r="K12" i="1" s="1"/>
  <c r="H14" i="1" l="1"/>
  <c r="H16" i="1" s="1"/>
  <c r="H21" i="1" s="1"/>
</calcChain>
</file>

<file path=xl/sharedStrings.xml><?xml version="1.0" encoding="utf-8"?>
<sst xmlns="http://schemas.openxmlformats.org/spreadsheetml/2006/main" count="96" uniqueCount="71">
  <si>
    <t xml:space="preserve">ENTRATE CORRENTI ULTIMI TRE RENDICONTI </t>
  </si>
  <si>
    <t>totale</t>
  </si>
  <si>
    <t>differenza</t>
  </si>
  <si>
    <t>Costo del personale 2018</t>
  </si>
  <si>
    <t xml:space="preserve">media </t>
  </si>
  <si>
    <t>Valore di riferimento</t>
  </si>
  <si>
    <t xml:space="preserve">Limite di Spesa del personale ex art. 1, commi 557-quater e 562, della legge 27 dicembre 2006, n. 296 </t>
  </si>
  <si>
    <t>calcolo media entrate correnti</t>
  </si>
  <si>
    <t>titolo</t>
  </si>
  <si>
    <t xml:space="preserve">DETERMINAZIONE VALORE SOGLIA CAPACITA' ASSUNZIONALE DECRETO ATTUATIVO 17 MARZO 2020 DELL'ART. 33 COMMA 2 - D.L. 34/19 </t>
  </si>
  <si>
    <t>Determinazione soglia tabella 1 (28,60% della media del triennio al netto del FCDE)</t>
  </si>
  <si>
    <t>Fabbisogno con spesa soggetta al limite di capacità assunzionale dell'Ente</t>
  </si>
  <si>
    <t>Q.TA</t>
  </si>
  <si>
    <t>Profilo professionale</t>
  </si>
  <si>
    <t>Ctg.</t>
  </si>
  <si>
    <t>Spesa annua</t>
  </si>
  <si>
    <t>Procedura per la copertura del posto</t>
  </si>
  <si>
    <t>tipologia contrattuale</t>
  </si>
  <si>
    <t>anno</t>
  </si>
  <si>
    <t>Istruttore Amministrativo</t>
  </si>
  <si>
    <t>C/1</t>
  </si>
  <si>
    <t>TOTALE SPESA PARZIALE</t>
  </si>
  <si>
    <t>Fabbisogno con spesa soggetta al limite per lavoro flessibile</t>
  </si>
  <si>
    <t>Istruttore direttivo tecnico</t>
  </si>
  <si>
    <t>Scavalco d'eccedenza, ex art. 1, comma 557 L. n. 311/04</t>
  </si>
  <si>
    <t>Tempo determinato part time 9 ore</t>
  </si>
  <si>
    <t>Istruttore direttivo contabile</t>
  </si>
  <si>
    <t>D/1</t>
  </si>
  <si>
    <t>Scavalco d'eccedenza, ex art. 1, comma 557 L. n. 311/05</t>
  </si>
  <si>
    <t>Tempo determinato part time 12 ore</t>
  </si>
  <si>
    <t>C/2</t>
  </si>
  <si>
    <t>COMUNE DI ZOLLINO</t>
  </si>
  <si>
    <t>ANNO</t>
  </si>
  <si>
    <t>I Comuni che si collocano al di sotto del valore soglia di cui al comma 1, possono incrementare la spesa di personale registrata nell'ultimo rendiconto approvato, per assunzioni di personale a tempo indeterminato, sino ad una spesa complessiva rapportata alle Entrate correnti, secondo le definizioni dell'art. 2, non superiore al valore soglia</t>
  </si>
  <si>
    <t>POPOLAZIONE (abitanti)</t>
  </si>
  <si>
    <t>CLASSE</t>
  </si>
  <si>
    <t>B</t>
  </si>
  <si>
    <t>VALORE SOGLIA</t>
  </si>
  <si>
    <t>SPESA PERSONALE DELL’ULTIMO RENDICONTO APPROVATO</t>
  </si>
  <si>
    <t>MEDIA ENTRATE CORRENTI</t>
  </si>
  <si>
    <t>RAPPORTO SPESE DI PERSONALE / MEDIA ENTRATE CORRENTI</t>
  </si>
  <si>
    <t>CAPACITA' ASSUNZIONALE RISPETTO ALLA SPESA DI PERSONALE DELL’ULTIMO RENDICONTO APPROVATO</t>
  </si>
  <si>
    <t>% MAX INCREMENTO ANNUALE PER I PRIMI 5 ANNUI (2020-2024)</t>
  </si>
  <si>
    <t xml:space="preserve">In sede di prima applicazione e fino al 31 dicembre 2024, i comuni di cui all'art. 4, comma 2, possono incrementare annualmente, per assunzioni di personale a tempo indeterminato, la spesa del personale registrata nel 2018, secondo la definizione dell'art. 2, in misura non superiore al valore percentuale indicato dalla seguente Tabella 2, in coerenza con i piani triennali dei fabbisogni di personale e fermo restando il rispetto pluriennale dell'equilibrio di bilancio asseverato dall'organo di revisione e del valore soglia di cui all'art. 4, comma 1: </t>
  </si>
  <si>
    <t>MAX INCREMENTO ANNUALE PER I PRIMI 5 ANNI (2020-2024)</t>
  </si>
  <si>
    <t>Resti assunzionali</t>
  </si>
  <si>
    <t xml:space="preserve">2. Per il periodo 2020-2024, i comuni possono utilizzare le facolta' assunzionali residue dei cinque anni antecedenti al 2020 in deroga agli incrementi percentuali individuati dalla Tabella 2 del comma 1, fermo restando il limite di cui alla Tabella 1 dell'art. 4, comma 1, di ciascuna fascia demografica, i piani triennali dei fabbisogni di personale e il rispetto pluriennale dell'equilibrio di bilancio asseverato dall'organo di revisione. </t>
  </si>
  <si>
    <t>RIDUZIONE PERSONALE ENTRO IL 2025</t>
  </si>
  <si>
    <t>NO</t>
  </si>
  <si>
    <t>I comuni in cui il rapporto fra spesa del personale e le entrate correnti, secondo le definizioni dell'art. 2, risulta superiore al valore soglia per fascia demografica individuato dalla Tabella 3 del presente comma adottano un percorso di graduale riduzione annuale del suddetto rapporto fino al conseguimento nell'anno 2025 del predetto valore soglia anche applicando un turn over inferiore al 100 per cento</t>
  </si>
  <si>
    <t>Istruttore amministrativo</t>
  </si>
  <si>
    <t>Tempo indeterminato part-time 33,33%</t>
  </si>
  <si>
    <t>ALLEGATO SUB B)</t>
  </si>
  <si>
    <t>ALLEGATO SUB C</t>
  </si>
  <si>
    <t>PREVISIONE SPESA DI PERSONALE 2022 CON L’ATTUALE DOTAZIONE ORGANICA</t>
  </si>
  <si>
    <t>Spesa Anno 2022</t>
  </si>
  <si>
    <t>Tempo indeterminato full time</t>
  </si>
  <si>
    <t>Spesa personale rendiconto 2021</t>
  </si>
  <si>
    <t>Capacità assunzionale potenziale 2023 (34% del costo del personale 2018)</t>
  </si>
  <si>
    <t>Capacità assunzionale 2023 (fermo restando gli equilibri di bilancio)</t>
  </si>
  <si>
    <t>fcde bilancio di previsione 2021</t>
  </si>
  <si>
    <t>TOTALE CAPACITA' ASSUNZIONALE RISPETTO ALLA SPESA 2021</t>
  </si>
  <si>
    <t>TOTALE CAPACITA' ASSUNZIONALE RISPETTO ALL’ATTUALE PREVISIONE DI SPESA 2023</t>
  </si>
  <si>
    <t>PREVISIONE 2023</t>
  </si>
  <si>
    <t>FABBISOGNO DI PERSONALE - TRIENNIO 2023/2025</t>
  </si>
  <si>
    <t>Spesa Anno 2023</t>
  </si>
  <si>
    <t>Aumento ore lavoro da 12 a 36</t>
  </si>
  <si>
    <t>Mobilità/Scorrimento graduatorie/Concorso pubblico</t>
  </si>
  <si>
    <t>D/6</t>
  </si>
  <si>
    <t>Fabbisogno con spesa soggetta al limite di capacità assunzionale dell'Ente - ANNO 2024</t>
  </si>
  <si>
    <t>Capacità rispetto alla previsione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</si>
</sst>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_-* #,##0.00\ _€_-;\-* #,##0.00\ _€_-;_-* &quot;-&quot;??\ _€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20"/>
      <color theme="1"/>
      <name val="Calibri"/>
      <family val="2"/>
      <scheme val="minor"/>
    </font>
    <font>
      <b/>
      <sz val="18"/>
      <color theme="1"/>
      <name val="Calibri"/>
      <family val="2"/>
      <scheme val="minor"/>
    </font>
    <font>
      <b/>
      <sz val="10"/>
      <color theme="1"/>
      <name val="Calibri"/>
      <family val="2"/>
      <scheme val="minor"/>
    </font>
    <font>
      <sz val="8"/>
      <color theme="1"/>
      <name val="Calibri"/>
      <family val="2"/>
      <scheme val="minor"/>
    </font>
    <font>
      <b/>
      <sz val="14"/>
      <color theme="1"/>
      <name val="Calibri"/>
      <family val="2"/>
      <scheme val="minor"/>
    </font>
    <font>
      <b/>
      <i/>
      <sz val="16"/>
      <color theme="1"/>
      <name val="Calibri"/>
      <family val="2"/>
      <scheme val="minor"/>
    </font>
    <font>
      <b/>
      <sz val="16"/>
      <color theme="1"/>
      <name val="Calibri"/>
      <family val="2"/>
      <scheme val="minor"/>
    </font>
    <font>
      <sz val="14"/>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D9D9D9"/>
        <bgColor indexed="64"/>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rgb="FF000000"/>
      </right>
      <top style="thick">
        <color indexed="64"/>
      </top>
      <bottom style="thick">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ck">
        <color indexed="64"/>
      </top>
      <bottom/>
      <diagonal/>
    </border>
    <border>
      <left style="mediumDashed">
        <color indexed="64"/>
      </left>
      <right style="medium">
        <color indexed="64"/>
      </right>
      <top style="mediumDashed">
        <color indexed="64"/>
      </top>
      <bottom/>
      <diagonal/>
    </border>
    <border>
      <left/>
      <right style="medium">
        <color indexed="64"/>
      </right>
      <top style="mediumDashed">
        <color indexed="64"/>
      </top>
      <bottom/>
      <diagonal/>
    </border>
    <border>
      <left style="mediumDashed">
        <color indexed="64"/>
      </left>
      <right style="medium">
        <color indexed="64"/>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Dashed">
        <color indexed="64"/>
      </left>
      <right style="medium">
        <color indexed="64"/>
      </right>
      <top/>
      <bottom style="mediumDashed">
        <color indexed="64"/>
      </bottom>
      <diagonal/>
    </border>
    <border>
      <left/>
      <right style="medium">
        <color indexed="64"/>
      </right>
      <top/>
      <bottom style="mediumDashed">
        <color indexed="64"/>
      </bottom>
      <diagonal/>
    </border>
    <border>
      <left/>
      <right style="mediumDashed">
        <color indexed="64"/>
      </right>
      <top/>
      <bottom style="mediumDashed">
        <color indexed="64"/>
      </bottom>
      <diagonal/>
    </border>
    <border>
      <left/>
      <right style="medium">
        <color indexed="64"/>
      </right>
      <top style="medium">
        <color indexed="64"/>
      </top>
      <bottom style="medium">
        <color indexed="64"/>
      </bottom>
      <diagonal/>
    </border>
    <border>
      <left style="medium">
        <color indexed="64"/>
      </left>
      <right style="mediumDashed">
        <color indexed="64"/>
      </right>
      <top style="mediumDashed">
        <color indexed="64"/>
      </top>
      <bottom/>
      <diagonal/>
    </border>
    <border>
      <left style="medium">
        <color indexed="64"/>
      </left>
      <right style="mediumDashed">
        <color indexed="64"/>
      </right>
      <top/>
      <bottom style="mediumDashed">
        <color rgb="FF000000"/>
      </bottom>
      <diagonal/>
    </border>
  </borders>
  <cellStyleXfs count="2">
    <xf numFmtId="0" fontId="0" fillId="0" borderId="0"/>
    <xf numFmtId="164" fontId="1" fillId="0" borderId="0" applyFont="0" applyFill="0" applyBorder="0" applyAlignment="0" applyProtection="0"/>
  </cellStyleXfs>
  <cellXfs count="62">
    <xf numFmtId="0" fontId="0" fillId="0" borderId="0" xfId="0"/>
    <xf numFmtId="164" fontId="0" fillId="0" borderId="0" xfId="1" applyFont="1"/>
    <xf numFmtId="164" fontId="0" fillId="0" borderId="0" xfId="0" applyNumberFormat="1"/>
    <xf numFmtId="164" fontId="2" fillId="0" borderId="0" xfId="0" applyNumberFormat="1" applyFont="1"/>
    <xf numFmtId="0" fontId="2" fillId="0" borderId="0" xfId="0" applyFont="1" applyAlignment="1">
      <alignment horizontal="center"/>
    </xf>
    <xf numFmtId="0" fontId="2" fillId="0" borderId="1" xfId="0" applyFont="1" applyBorder="1" applyAlignment="1">
      <alignment horizontal="center"/>
    </xf>
    <xf numFmtId="164" fontId="0" fillId="0" borderId="1" xfId="1" applyFont="1" applyBorder="1"/>
    <xf numFmtId="0" fontId="0" fillId="0" borderId="2" xfId="0" applyBorder="1"/>
    <xf numFmtId="0" fontId="0" fillId="0" borderId="3" xfId="0" applyBorder="1"/>
    <xf numFmtId="0" fontId="0" fillId="0" borderId="4" xfId="0" applyBorder="1"/>
    <xf numFmtId="0" fontId="0" fillId="0" borderId="5" xfId="0" applyBorder="1"/>
    <xf numFmtId="164" fontId="0" fillId="0" borderId="1" xfId="0" applyNumberFormat="1" applyBorder="1"/>
    <xf numFmtId="0" fontId="2" fillId="0" borderId="1" xfId="0" applyFont="1" applyBorder="1" applyAlignment="1">
      <alignment horizontal="center" wrapText="1"/>
    </xf>
    <xf numFmtId="164" fontId="3" fillId="0" borderId="1" xfId="1" applyFont="1" applyBorder="1"/>
    <xf numFmtId="0" fontId="2" fillId="0" borderId="0" xfId="0" applyFont="1"/>
    <xf numFmtId="0" fontId="0" fillId="0" borderId="1" xfId="0" applyBorder="1"/>
    <xf numFmtId="0" fontId="0" fillId="0" borderId="1" xfId="0" applyBorder="1" applyAlignment="1">
      <alignment horizontal="center"/>
    </xf>
    <xf numFmtId="0" fontId="0" fillId="0" borderId="0" xfId="0" applyAlignment="1">
      <alignment vertical="center"/>
    </xf>
    <xf numFmtId="164" fontId="2" fillId="2" borderId="1" xfId="0" applyNumberFormat="1" applyFont="1" applyFill="1" applyBorder="1"/>
    <xf numFmtId="0" fontId="0" fillId="0" borderId="0" xfId="0" applyAlignment="1">
      <alignment wrapText="1"/>
    </xf>
    <xf numFmtId="0" fontId="0" fillId="0" borderId="1" xfId="0" applyBorder="1" applyAlignment="1">
      <alignment wrapText="1"/>
    </xf>
    <xf numFmtId="0" fontId="0" fillId="0" borderId="4" xfId="0" applyBorder="1" applyAlignment="1">
      <alignment wrapText="1"/>
    </xf>
    <xf numFmtId="164" fontId="0" fillId="0" borderId="1" xfId="0" applyNumberFormat="1" applyBorder="1" applyAlignment="1">
      <alignment wrapText="1"/>
    </xf>
    <xf numFmtId="164" fontId="0" fillId="0" borderId="0" xfId="0" applyNumberFormat="1" applyAlignment="1">
      <alignment vertical="center"/>
    </xf>
    <xf numFmtId="0" fontId="3" fillId="3"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3" fontId="5" fillId="4" borderId="10" xfId="0" applyNumberFormat="1" applyFont="1" applyFill="1" applyBorder="1" applyAlignment="1">
      <alignment horizontal="center" vertical="center" wrapText="1"/>
    </xf>
    <xf numFmtId="0" fontId="5" fillId="3" borderId="10" xfId="0" applyFont="1" applyFill="1" applyBorder="1" applyAlignment="1">
      <alignment horizontal="center" vertical="center" wrapText="1"/>
    </xf>
    <xf numFmtId="10" fontId="5" fillId="3" borderId="10" xfId="0" applyNumberFormat="1" applyFont="1" applyFill="1" applyBorder="1" applyAlignment="1">
      <alignment horizontal="center" vertical="center" wrapText="1"/>
    </xf>
    <xf numFmtId="0" fontId="6" fillId="3" borderId="9" xfId="0" applyFont="1" applyFill="1" applyBorder="1" applyAlignment="1">
      <alignment horizontal="center" vertical="center" wrapText="1"/>
    </xf>
    <xf numFmtId="8" fontId="0" fillId="0" borderId="0" xfId="0" applyNumberFormat="1"/>
    <xf numFmtId="8" fontId="5" fillId="3" borderId="10" xfId="0" applyNumberFormat="1" applyFont="1" applyFill="1" applyBorder="1" applyAlignment="1">
      <alignment horizontal="center" vertical="center" wrapText="1"/>
    </xf>
    <xf numFmtId="0" fontId="6" fillId="3" borderId="12" xfId="0" applyFont="1" applyFill="1" applyBorder="1" applyAlignment="1">
      <alignment horizontal="center" vertical="center" wrapText="1"/>
    </xf>
    <xf numFmtId="8" fontId="5" fillId="3" borderId="11" xfId="0"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10" fontId="5" fillId="3" borderId="15" xfId="0" applyNumberFormat="1" applyFont="1" applyFill="1" applyBorder="1" applyAlignment="1">
      <alignment horizontal="center" vertical="center" wrapText="1"/>
    </xf>
    <xf numFmtId="0" fontId="8" fillId="3" borderId="16" xfId="0" applyFont="1" applyFill="1" applyBorder="1" applyAlignment="1">
      <alignment horizontal="center" vertical="center" wrapText="1"/>
    </xf>
    <xf numFmtId="8" fontId="9" fillId="3" borderId="17" xfId="0" applyNumberFormat="1" applyFont="1" applyFill="1" applyBorder="1" applyAlignment="1">
      <alignment horizontal="center" vertical="center" wrapText="1"/>
    </xf>
    <xf numFmtId="0" fontId="8" fillId="3" borderId="18" xfId="0" applyFont="1" applyFill="1" applyBorder="1" applyAlignment="1">
      <alignment horizontal="center" vertical="center" wrapText="1"/>
    </xf>
    <xf numFmtId="8" fontId="9" fillId="3" borderId="19" xfId="0" applyNumberFormat="1" applyFont="1" applyFill="1" applyBorder="1" applyAlignment="1">
      <alignment horizontal="center" vertical="center" wrapText="1"/>
    </xf>
    <xf numFmtId="0" fontId="7" fillId="3" borderId="20" xfId="0" applyFont="1" applyFill="1" applyBorder="1" applyAlignment="1">
      <alignment vertical="center" wrapText="1"/>
    </xf>
    <xf numFmtId="8" fontId="4" fillId="3" borderId="10" xfId="0" applyNumberFormat="1" applyFont="1" applyFill="1" applyBorder="1" applyAlignment="1">
      <alignment horizontal="center" vertical="center" wrapText="1"/>
    </xf>
    <xf numFmtId="0" fontId="0" fillId="3" borderId="11" xfId="0" applyFill="1" applyBorder="1" applyAlignment="1">
      <alignment vertical="center" wrapText="1"/>
    </xf>
    <xf numFmtId="4" fontId="10" fillId="3" borderId="10" xfId="0" applyNumberFormat="1" applyFont="1" applyFill="1" applyBorder="1" applyAlignment="1">
      <alignment horizontal="center" vertical="center" wrapText="1"/>
    </xf>
    <xf numFmtId="8" fontId="10" fillId="3" borderId="10" xfId="0" applyNumberFormat="1" applyFont="1" applyFill="1" applyBorder="1" applyAlignment="1">
      <alignment horizontal="center" vertical="center" wrapText="1"/>
    </xf>
    <xf numFmtId="0" fontId="8" fillId="3" borderId="9" xfId="0" applyFont="1" applyFill="1" applyBorder="1" applyAlignment="1">
      <alignment horizontal="center" vertical="center" wrapText="1"/>
    </xf>
    <xf numFmtId="0" fontId="7" fillId="3" borderId="21" xfId="0" applyFont="1" applyFill="1" applyBorder="1" applyAlignment="1">
      <alignment vertical="center"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11" fillId="0" borderId="0" xfId="0" applyFont="1" applyAlignment="1">
      <alignment horizont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0" fillId="3" borderId="13" xfId="0" applyFill="1" applyBorder="1" applyAlignment="1">
      <alignment horizontal="center" vertical="center" wrapText="1"/>
    </xf>
    <xf numFmtId="0" fontId="0" fillId="3" borderId="12" xfId="0"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31"/>
  <sheetViews>
    <sheetView zoomScaleNormal="100" workbookViewId="0">
      <selection activeCell="H30" sqref="H30:H31"/>
    </sheetView>
  </sheetViews>
  <sheetFormatPr defaultRowHeight="15" x14ac:dyDescent="0.25"/>
  <cols>
    <col min="2" max="2" width="20.85546875" customWidth="1"/>
    <col min="3" max="3" width="3.42578125" customWidth="1"/>
    <col min="4" max="4" width="20.85546875" customWidth="1"/>
    <col min="5" max="5" width="3.28515625" customWidth="1"/>
    <col min="6" max="6" width="20.85546875" customWidth="1"/>
    <col min="7" max="7" width="3.7109375" customWidth="1"/>
    <col min="8" max="8" width="15.7109375" bestFit="1" customWidth="1"/>
    <col min="9" max="9" width="14.7109375" bestFit="1" customWidth="1"/>
    <col min="10" max="10" width="13.140625" bestFit="1" customWidth="1"/>
    <col min="11" max="11" width="14.7109375" bestFit="1" customWidth="1"/>
  </cols>
  <sheetData>
    <row r="2" spans="1:11" x14ac:dyDescent="0.25">
      <c r="A2" t="s">
        <v>52</v>
      </c>
    </row>
    <row r="3" spans="1:11" x14ac:dyDescent="0.25">
      <c r="B3" s="14" t="s">
        <v>9</v>
      </c>
    </row>
    <row r="6" spans="1:11" x14ac:dyDescent="0.25">
      <c r="B6" s="50" t="s">
        <v>0</v>
      </c>
      <c r="C6" s="51"/>
      <c r="D6" s="51"/>
      <c r="E6" s="51"/>
      <c r="F6" s="52"/>
      <c r="H6" s="53" t="s">
        <v>7</v>
      </c>
      <c r="I6" s="53"/>
      <c r="J6" s="53"/>
      <c r="K6" s="53"/>
    </row>
    <row r="8" spans="1:11" ht="45" x14ac:dyDescent="0.25">
      <c r="A8" s="16" t="s">
        <v>8</v>
      </c>
      <c r="B8" s="5">
        <v>2019</v>
      </c>
      <c r="C8" s="4"/>
      <c r="D8" s="5">
        <v>2020</v>
      </c>
      <c r="E8" s="4"/>
      <c r="F8" s="5">
        <v>2021</v>
      </c>
      <c r="H8" s="12" t="s">
        <v>1</v>
      </c>
      <c r="I8" s="12" t="s">
        <v>4</v>
      </c>
      <c r="J8" s="12" t="s">
        <v>60</v>
      </c>
      <c r="K8" s="12" t="s">
        <v>5</v>
      </c>
    </row>
    <row r="9" spans="1:11" x14ac:dyDescent="0.25">
      <c r="A9" s="16">
        <v>1</v>
      </c>
      <c r="B9" s="6">
        <v>1122527.49</v>
      </c>
      <c r="D9" s="6">
        <v>1015171.34</v>
      </c>
      <c r="F9" s="6">
        <v>895032.92</v>
      </c>
      <c r="H9" s="10"/>
      <c r="I9" s="10"/>
      <c r="J9" s="10"/>
      <c r="K9" s="10"/>
    </row>
    <row r="10" spans="1:11" x14ac:dyDescent="0.25">
      <c r="A10" s="16">
        <v>2</v>
      </c>
      <c r="B10" s="6">
        <v>55659.17</v>
      </c>
      <c r="D10" s="6">
        <v>229140.07</v>
      </c>
      <c r="F10" s="6">
        <v>115099.06</v>
      </c>
      <c r="H10" s="10"/>
      <c r="I10" s="10"/>
      <c r="J10" s="10"/>
      <c r="K10" s="10"/>
    </row>
    <row r="11" spans="1:11" x14ac:dyDescent="0.25">
      <c r="A11" s="16">
        <v>3</v>
      </c>
      <c r="B11" s="6">
        <v>127831.88</v>
      </c>
      <c r="D11" s="6">
        <v>141775.28</v>
      </c>
      <c r="F11" s="6">
        <v>13005.98</v>
      </c>
      <c r="H11" s="10"/>
      <c r="I11" s="10"/>
      <c r="J11" s="10"/>
      <c r="K11" s="10"/>
    </row>
    <row r="12" spans="1:11" x14ac:dyDescent="0.25">
      <c r="A12" s="15" t="s">
        <v>1</v>
      </c>
      <c r="B12" s="6">
        <f>SUM(B9:B11)</f>
        <v>1306018.54</v>
      </c>
      <c r="D12" s="6">
        <f>SUM(D9:D11)</f>
        <v>1386086.69</v>
      </c>
      <c r="F12" s="6">
        <f>SUM(F9:F11)</f>
        <v>1023137.96</v>
      </c>
      <c r="H12" s="11">
        <f>F12+D12+B12</f>
        <v>3715243.19</v>
      </c>
      <c r="I12" s="11">
        <f>H12/3</f>
        <v>1238414.3966666667</v>
      </c>
      <c r="J12" s="6">
        <v>62000</v>
      </c>
      <c r="K12" s="11">
        <f>I12-J12</f>
        <v>1176414.3966666667</v>
      </c>
    </row>
    <row r="13" spans="1:11" x14ac:dyDescent="0.25">
      <c r="D13" s="1"/>
      <c r="H13" s="2"/>
    </row>
    <row r="14" spans="1:11" ht="29.25" customHeight="1" x14ac:dyDescent="0.25">
      <c r="B14" s="47" t="s">
        <v>10</v>
      </c>
      <c r="C14" s="48"/>
      <c r="D14" s="48"/>
      <c r="E14" s="48"/>
      <c r="F14" s="49"/>
      <c r="H14" s="11">
        <f>K12*28.6/100</f>
        <v>336454.51744666672</v>
      </c>
      <c r="K14" s="2"/>
    </row>
    <row r="15" spans="1:11" x14ac:dyDescent="0.25">
      <c r="B15" s="7" t="s">
        <v>57</v>
      </c>
      <c r="C15" s="8"/>
      <c r="D15" s="8"/>
      <c r="E15" s="8"/>
      <c r="F15" s="9"/>
      <c r="H15" s="18">
        <v>250276.9</v>
      </c>
      <c r="J15" s="2"/>
    </row>
    <row r="16" spans="1:11" x14ac:dyDescent="0.25">
      <c r="B16" s="7" t="s">
        <v>2</v>
      </c>
      <c r="C16" s="8"/>
      <c r="D16" s="8"/>
      <c r="E16" s="8"/>
      <c r="F16" s="9"/>
      <c r="H16" s="11">
        <f>H14-H15</f>
        <v>86177.617446666729</v>
      </c>
    </row>
    <row r="17" spans="2:10" x14ac:dyDescent="0.25">
      <c r="H17" s="2"/>
    </row>
    <row r="18" spans="2:10" x14ac:dyDescent="0.25">
      <c r="B18" s="7" t="s">
        <v>3</v>
      </c>
      <c r="C18" s="8"/>
      <c r="D18" s="8"/>
      <c r="E18" s="8"/>
      <c r="F18" s="9"/>
      <c r="H18" s="11">
        <v>339231.45</v>
      </c>
      <c r="I18" s="2"/>
      <c r="J18" s="23"/>
    </row>
    <row r="19" spans="2:10" x14ac:dyDescent="0.25">
      <c r="B19" s="7" t="s">
        <v>58</v>
      </c>
      <c r="C19" s="8"/>
      <c r="D19" s="8"/>
      <c r="E19" s="8"/>
      <c r="F19" s="9"/>
      <c r="H19" s="11">
        <f>H18*34/100</f>
        <v>115338.69300000001</v>
      </c>
      <c r="J19" s="23"/>
    </row>
    <row r="20" spans="2:10" x14ac:dyDescent="0.25">
      <c r="J20" s="17"/>
    </row>
    <row r="21" spans="2:10" ht="15.75" x14ac:dyDescent="0.25">
      <c r="B21" s="7" t="s">
        <v>59</v>
      </c>
      <c r="C21" s="8"/>
      <c r="D21" s="8"/>
      <c r="E21" s="8"/>
      <c r="F21" s="9"/>
      <c r="H21" s="13">
        <f>H16</f>
        <v>86177.617446666729</v>
      </c>
      <c r="J21" s="17"/>
    </row>
    <row r="22" spans="2:10" x14ac:dyDescent="0.25">
      <c r="H22" s="1"/>
      <c r="J22" s="17"/>
    </row>
    <row r="23" spans="2:10" ht="39" customHeight="1" x14ac:dyDescent="0.25">
      <c r="B23" s="47" t="s">
        <v>6</v>
      </c>
      <c r="C23" s="48"/>
      <c r="D23" s="48"/>
      <c r="E23" s="48"/>
      <c r="F23" s="49"/>
      <c r="H23" s="6">
        <v>372720.53</v>
      </c>
      <c r="I23" s="2"/>
      <c r="J23" s="2"/>
    </row>
    <row r="24" spans="2:10" x14ac:dyDescent="0.25">
      <c r="H24" s="1"/>
    </row>
    <row r="25" spans="2:10" ht="15" customHeight="1" x14ac:dyDescent="0.25"/>
    <row r="26" spans="2:10" x14ac:dyDescent="0.25">
      <c r="H26" s="1"/>
    </row>
    <row r="27" spans="2:10" x14ac:dyDescent="0.25">
      <c r="H27" s="2"/>
    </row>
    <row r="28" spans="2:10" x14ac:dyDescent="0.25">
      <c r="F28" s="2"/>
    </row>
    <row r="29" spans="2:10" x14ac:dyDescent="0.25">
      <c r="F29" s="2"/>
      <c r="H29" s="3"/>
    </row>
    <row r="30" spans="2:10" x14ac:dyDescent="0.25">
      <c r="D30" s="7" t="s">
        <v>63</v>
      </c>
      <c r="E30" s="8"/>
      <c r="F30" s="9"/>
      <c r="H30" s="11">
        <v>321298.86</v>
      </c>
    </row>
    <row r="31" spans="2:10" x14ac:dyDescent="0.25">
      <c r="D31" s="7" t="s">
        <v>70</v>
      </c>
      <c r="E31" s="8"/>
      <c r="F31" s="9"/>
      <c r="H31" s="11">
        <f>H23-H30</f>
        <v>51421.670000000042</v>
      </c>
    </row>
  </sheetData>
  <mergeCells count="4">
    <mergeCell ref="B14:F14"/>
    <mergeCell ref="B23:F23"/>
    <mergeCell ref="B6:F6"/>
    <mergeCell ref="H6:K6"/>
  </mergeCells>
  <pageMargins left="0.31496062992125984" right="0.31496062992125984"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1"/>
  <sheetViews>
    <sheetView tabSelected="1" workbookViewId="0">
      <selection activeCell="H21" sqref="H21"/>
    </sheetView>
  </sheetViews>
  <sheetFormatPr defaultRowHeight="15" x14ac:dyDescent="0.25"/>
  <cols>
    <col min="2" max="2" width="24" style="19" bestFit="1" customWidth="1"/>
    <col min="3" max="3" width="4.42578125" bestFit="1" customWidth="1"/>
    <col min="4" max="4" width="14.140625" customWidth="1"/>
    <col min="5" max="5" width="12" bestFit="1" customWidth="1"/>
    <col min="6" max="6" width="34" style="19" bestFit="1" customWidth="1"/>
    <col min="7" max="7" width="34.140625" bestFit="1" customWidth="1"/>
  </cols>
  <sheetData>
    <row r="1" spans="1:8" x14ac:dyDescent="0.25">
      <c r="A1" t="s">
        <v>53</v>
      </c>
    </row>
    <row r="2" spans="1:8" ht="18.75" x14ac:dyDescent="0.3">
      <c r="A2" s="54" t="s">
        <v>64</v>
      </c>
      <c r="B2" s="54"/>
      <c r="C2" s="54"/>
      <c r="D2" s="54"/>
      <c r="E2" s="54"/>
      <c r="F2" s="54"/>
      <c r="G2" s="54"/>
      <c r="H2" s="54"/>
    </row>
    <row r="4" spans="1:8" x14ac:dyDescent="0.25">
      <c r="A4" s="14" t="s">
        <v>11</v>
      </c>
    </row>
    <row r="5" spans="1:8" ht="30" x14ac:dyDescent="0.25">
      <c r="A5" s="15" t="s">
        <v>12</v>
      </c>
      <c r="B5" s="20" t="s">
        <v>13</v>
      </c>
      <c r="C5" s="15" t="s">
        <v>14</v>
      </c>
      <c r="D5" s="20" t="s">
        <v>65</v>
      </c>
      <c r="E5" s="15" t="s">
        <v>15</v>
      </c>
      <c r="F5" s="20" t="s">
        <v>16</v>
      </c>
      <c r="G5" s="15" t="s">
        <v>17</v>
      </c>
      <c r="H5" s="15" t="s">
        <v>18</v>
      </c>
    </row>
    <row r="6" spans="1:8" ht="30" x14ac:dyDescent="0.25">
      <c r="A6" s="15">
        <v>1</v>
      </c>
      <c r="B6" s="20" t="s">
        <v>19</v>
      </c>
      <c r="C6" s="15" t="s">
        <v>20</v>
      </c>
      <c r="D6" s="11">
        <f>E6/12*8</f>
        <v>7169.5</v>
      </c>
      <c r="E6" s="11">
        <v>10754.25</v>
      </c>
      <c r="F6" s="20" t="s">
        <v>67</v>
      </c>
      <c r="G6" s="15" t="s">
        <v>51</v>
      </c>
      <c r="H6" s="15">
        <v>2023</v>
      </c>
    </row>
    <row r="7" spans="1:8" x14ac:dyDescent="0.25">
      <c r="A7" s="15">
        <v>1</v>
      </c>
      <c r="B7" s="20" t="s">
        <v>50</v>
      </c>
      <c r="C7" s="15" t="s">
        <v>20</v>
      </c>
      <c r="D7" s="11">
        <f>E7/12*8</f>
        <v>14339</v>
      </c>
      <c r="E7" s="11">
        <v>21508.5</v>
      </c>
      <c r="F7" s="20" t="s">
        <v>66</v>
      </c>
      <c r="G7" s="15" t="s">
        <v>56</v>
      </c>
      <c r="H7" s="15">
        <v>2023</v>
      </c>
    </row>
    <row r="8" spans="1:8" x14ac:dyDescent="0.25">
      <c r="A8" s="7" t="s">
        <v>21</v>
      </c>
      <c r="B8" s="21"/>
      <c r="D8" s="11">
        <f>SUM(D6:D7)</f>
        <v>21508.5</v>
      </c>
      <c r="E8" s="2">
        <f>SUM(E6:E7)</f>
        <v>32262.75</v>
      </c>
    </row>
    <row r="10" spans="1:8" x14ac:dyDescent="0.25">
      <c r="A10" s="14" t="s">
        <v>22</v>
      </c>
    </row>
    <row r="11" spans="1:8" ht="30" x14ac:dyDescent="0.25">
      <c r="A11" s="15" t="s">
        <v>12</v>
      </c>
      <c r="B11" s="20" t="s">
        <v>13</v>
      </c>
      <c r="C11" s="15" t="s">
        <v>14</v>
      </c>
      <c r="D11" s="20" t="s">
        <v>55</v>
      </c>
      <c r="E11" s="15" t="s">
        <v>15</v>
      </c>
      <c r="F11" s="20" t="s">
        <v>16</v>
      </c>
      <c r="G11" s="15" t="s">
        <v>17</v>
      </c>
      <c r="H11" s="15" t="s">
        <v>18</v>
      </c>
    </row>
    <row r="12" spans="1:8" ht="30" x14ac:dyDescent="0.25">
      <c r="A12" s="15">
        <v>1</v>
      </c>
      <c r="B12" s="20" t="s">
        <v>23</v>
      </c>
      <c r="C12" s="15" t="s">
        <v>68</v>
      </c>
      <c r="D12" s="22">
        <v>21543.99</v>
      </c>
      <c r="E12" s="11">
        <v>21053.89</v>
      </c>
      <c r="F12" s="20" t="s">
        <v>24</v>
      </c>
      <c r="G12" s="15" t="s">
        <v>25</v>
      </c>
      <c r="H12" s="15">
        <v>2023</v>
      </c>
    </row>
    <row r="13" spans="1:8" ht="30" x14ac:dyDescent="0.25">
      <c r="A13" s="15">
        <v>1</v>
      </c>
      <c r="B13" s="20" t="s">
        <v>26</v>
      </c>
      <c r="C13" s="15" t="s">
        <v>27</v>
      </c>
      <c r="D13" s="22">
        <v>21053.89</v>
      </c>
      <c r="E13" s="11">
        <v>21053.89</v>
      </c>
      <c r="F13" s="20" t="s">
        <v>28</v>
      </c>
      <c r="G13" s="15" t="s">
        <v>29</v>
      </c>
      <c r="H13" s="15">
        <v>2023</v>
      </c>
    </row>
    <row r="14" spans="1:8" ht="30" x14ac:dyDescent="0.25">
      <c r="A14" s="15">
        <v>1</v>
      </c>
      <c r="B14" s="20" t="s">
        <v>19</v>
      </c>
      <c r="C14" s="15" t="s">
        <v>30</v>
      </c>
      <c r="D14" s="11">
        <v>9995.83</v>
      </c>
      <c r="E14" s="11">
        <f>D14</f>
        <v>9995.83</v>
      </c>
      <c r="F14" s="20" t="s">
        <v>24</v>
      </c>
      <c r="G14" s="15" t="s">
        <v>25</v>
      </c>
      <c r="H14" s="15">
        <v>2023</v>
      </c>
    </row>
    <row r="15" spans="1:8" x14ac:dyDescent="0.25">
      <c r="A15" s="7" t="s">
        <v>21</v>
      </c>
      <c r="B15" s="21"/>
      <c r="D15" s="11">
        <f>SUM(D12:D14)</f>
        <v>52593.710000000006</v>
      </c>
    </row>
    <row r="18" spans="1:8" x14ac:dyDescent="0.25">
      <c r="A18" s="14" t="s">
        <v>69</v>
      </c>
    </row>
    <row r="19" spans="1:8" x14ac:dyDescent="0.25">
      <c r="A19" s="15" t="s">
        <v>12</v>
      </c>
      <c r="B19" s="20" t="s">
        <v>13</v>
      </c>
      <c r="C19" s="15" t="s">
        <v>14</v>
      </c>
      <c r="D19" s="20"/>
      <c r="E19" s="15" t="s">
        <v>15</v>
      </c>
      <c r="F19" s="20" t="s">
        <v>16</v>
      </c>
      <c r="G19" s="15" t="s">
        <v>17</v>
      </c>
      <c r="H19" s="15" t="s">
        <v>18</v>
      </c>
    </row>
    <row r="20" spans="1:8" ht="30" x14ac:dyDescent="0.25">
      <c r="A20" s="15">
        <v>1</v>
      </c>
      <c r="B20" s="20" t="s">
        <v>50</v>
      </c>
      <c r="C20" s="15" t="s">
        <v>20</v>
      </c>
      <c r="D20" s="11">
        <v>32262.75</v>
      </c>
      <c r="E20" s="11">
        <f>21508.5/2*3</f>
        <v>32262.75</v>
      </c>
      <c r="F20" s="20" t="s">
        <v>67</v>
      </c>
      <c r="G20" s="15" t="s">
        <v>56</v>
      </c>
      <c r="H20" s="15">
        <v>2024</v>
      </c>
    </row>
    <row r="21" spans="1:8" x14ac:dyDescent="0.25">
      <c r="A21" s="7" t="s">
        <v>21</v>
      </c>
      <c r="B21" s="21"/>
      <c r="D21" s="2"/>
      <c r="E21" s="11">
        <f>SUM(E20:E20)</f>
        <v>32262.75</v>
      </c>
    </row>
  </sheetData>
  <mergeCells count="1">
    <mergeCell ref="A2:H2"/>
  </mergeCells>
  <pageMargins left="0.70866141732283472" right="0.70866141732283472" top="0.74803149606299213" bottom="0.74803149606299213" header="0.31496062992125984" footer="0.31496062992125984"/>
  <pageSetup paperSize="9" scale="93" fitToHeight="0" orientation="landscape" verticalDpi="300" r:id="rId1"/>
  <headerFooter>
    <oddFooter>&amp;R&amp;P DI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6"/>
  <sheetViews>
    <sheetView topLeftCell="A4" workbookViewId="0">
      <selection activeCell="B16" sqref="B16"/>
    </sheetView>
  </sheetViews>
  <sheetFormatPr defaultRowHeight="15" x14ac:dyDescent="0.25"/>
  <cols>
    <col min="1" max="1" width="25" customWidth="1"/>
    <col min="2" max="2" width="22.140625" bestFit="1" customWidth="1"/>
    <col min="3" max="3" width="52.85546875" customWidth="1"/>
    <col min="5" max="5" width="11.5703125" bestFit="1" customWidth="1"/>
    <col min="6" max="6" width="10.5703125" bestFit="1" customWidth="1"/>
  </cols>
  <sheetData>
    <row r="1" spans="1:6" ht="52.5" customHeight="1" thickTop="1" thickBot="1" x14ac:dyDescent="0.3">
      <c r="A1" s="55" t="s">
        <v>31</v>
      </c>
      <c r="B1" s="56"/>
      <c r="C1" s="57"/>
    </row>
    <row r="2" spans="1:6" ht="27.75" thickTop="1" thickBot="1" x14ac:dyDescent="0.3">
      <c r="A2" s="24" t="s">
        <v>32</v>
      </c>
      <c r="B2" s="25">
        <v>2023</v>
      </c>
      <c r="C2" s="58" t="s">
        <v>33</v>
      </c>
    </row>
    <row r="3" spans="1:6" ht="32.25" thickBot="1" x14ac:dyDescent="0.3">
      <c r="A3" s="24" t="s">
        <v>34</v>
      </c>
      <c r="B3" s="26">
        <v>1884</v>
      </c>
      <c r="C3" s="59"/>
    </row>
    <row r="4" spans="1:6" ht="24" thickBot="1" x14ac:dyDescent="0.3">
      <c r="A4" s="24" t="s">
        <v>35</v>
      </c>
      <c r="B4" s="27" t="s">
        <v>36</v>
      </c>
      <c r="C4" s="59"/>
    </row>
    <row r="5" spans="1:6" ht="24" thickBot="1" x14ac:dyDescent="0.3">
      <c r="A5" s="24" t="s">
        <v>37</v>
      </c>
      <c r="B5" s="28">
        <v>0.28599999999999998</v>
      </c>
      <c r="C5" s="59"/>
    </row>
    <row r="6" spans="1:6" ht="39" thickBot="1" x14ac:dyDescent="0.3">
      <c r="A6" s="29" t="s">
        <v>38</v>
      </c>
      <c r="B6" s="31">
        <v>250276.9</v>
      </c>
      <c r="C6" s="59"/>
    </row>
    <row r="7" spans="1:6" ht="24" thickBot="1" x14ac:dyDescent="0.3">
      <c r="A7" s="29" t="s">
        <v>39</v>
      </c>
      <c r="B7" s="31">
        <v>1176414.3999999999</v>
      </c>
      <c r="C7" s="59"/>
    </row>
    <row r="8" spans="1:6" ht="39" thickBot="1" x14ac:dyDescent="0.3">
      <c r="A8" s="29" t="s">
        <v>40</v>
      </c>
      <c r="B8" s="28">
        <f>B6/B7</f>
        <v>0.2127455257263087</v>
      </c>
      <c r="C8" s="59"/>
    </row>
    <row r="9" spans="1:6" ht="51.75" thickBot="1" x14ac:dyDescent="0.3">
      <c r="A9" s="32" t="s">
        <v>41</v>
      </c>
      <c r="B9" s="33">
        <v>86177.62</v>
      </c>
      <c r="C9" s="59"/>
      <c r="E9" s="30"/>
      <c r="F9" s="30"/>
    </row>
    <row r="10" spans="1:6" ht="48" thickBot="1" x14ac:dyDescent="0.3">
      <c r="A10" s="34" t="s">
        <v>42</v>
      </c>
      <c r="B10" s="35">
        <v>0.34</v>
      </c>
      <c r="C10" s="60" t="s">
        <v>43</v>
      </c>
      <c r="E10" s="30"/>
    </row>
    <row r="11" spans="1:6" ht="75.75" thickBot="1" x14ac:dyDescent="0.3">
      <c r="A11" s="36" t="s">
        <v>44</v>
      </c>
      <c r="B11" s="37">
        <v>115338.69</v>
      </c>
      <c r="C11" s="61"/>
      <c r="F11" s="30"/>
    </row>
    <row r="12" spans="1:6" ht="68.25" thickBot="1" x14ac:dyDescent="0.3">
      <c r="A12" s="38" t="s">
        <v>45</v>
      </c>
      <c r="B12" s="39">
        <v>84919.44</v>
      </c>
      <c r="C12" s="40" t="s">
        <v>46</v>
      </c>
    </row>
    <row r="13" spans="1:6" ht="39" thickBot="1" x14ac:dyDescent="0.3">
      <c r="A13" s="29" t="s">
        <v>61</v>
      </c>
      <c r="B13" s="41">
        <v>74141.399999999994</v>
      </c>
      <c r="C13" s="42"/>
    </row>
    <row r="14" spans="1:6" ht="51.75" thickBot="1" x14ac:dyDescent="0.3">
      <c r="A14" s="29" t="s">
        <v>54</v>
      </c>
      <c r="B14" s="43">
        <v>86177.62</v>
      </c>
      <c r="C14" s="42"/>
      <c r="E14" s="30"/>
    </row>
    <row r="15" spans="1:6" ht="51.75" thickBot="1" x14ac:dyDescent="0.3">
      <c r="A15" s="29" t="s">
        <v>62</v>
      </c>
      <c r="B15" s="44">
        <v>51421.67</v>
      </c>
      <c r="C15" s="42"/>
    </row>
    <row r="16" spans="1:6" ht="68.25" thickBot="1" x14ac:dyDescent="0.3">
      <c r="A16" s="45" t="s">
        <v>47</v>
      </c>
      <c r="B16" s="27" t="s">
        <v>48</v>
      </c>
      <c r="C16" s="46" t="s">
        <v>49</v>
      </c>
    </row>
  </sheetData>
  <mergeCells count="3">
    <mergeCell ref="A1:C1"/>
    <mergeCell ref="C2:C9"/>
    <mergeCell ref="C10:C11"/>
  </mergeCells>
  <pageMargins left="0.70866141732283472" right="0.70866141732283472" top="0.74803149606299213" bottom="0.74803149606299213" header="0.31496062992125984" footer="0.31496062992125984"/>
  <pageSetup paperSize="9" scale="87" fitToHeight="0" orientation="portrait" r:id="rId1"/>
  <headerFooter>
    <oddHeader>&amp;LALLEGATO SUB 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ALL B</vt:lpstr>
      <vt:lpstr>ALL. C</vt:lpstr>
      <vt:lpstr>all 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 Windows</dc:creator>
  <cp:lastModifiedBy>utente</cp:lastModifiedBy>
  <cp:lastPrinted>2022-03-22T15:44:28Z</cp:lastPrinted>
  <dcterms:created xsi:type="dcterms:W3CDTF">2020-04-28T09:34:08Z</dcterms:created>
  <dcterms:modified xsi:type="dcterms:W3CDTF">2023-11-24T13:23:02Z</dcterms:modified>
</cp:coreProperties>
</file>